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9" i="1" l="1"/>
  <c r="D19" i="1"/>
  <c r="C25" i="1" l="1"/>
  <c r="D25" i="1"/>
  <c r="D12" i="1"/>
  <c r="D11" i="1" l="1"/>
  <c r="E44" i="1"/>
  <c r="E43" i="1"/>
  <c r="E42" i="1"/>
  <c r="E41" i="1"/>
  <c r="E40" i="1"/>
  <c r="E39" i="1"/>
  <c r="E38" i="1"/>
  <c r="D37" i="1"/>
  <c r="C37" i="1"/>
  <c r="E35" i="1"/>
  <c r="E34" i="1"/>
  <c r="E33" i="1"/>
  <c r="E32" i="1"/>
  <c r="E30" i="1"/>
  <c r="E28" i="1"/>
  <c r="E26" i="1"/>
  <c r="E24" i="1"/>
  <c r="E22" i="1"/>
  <c r="E21" i="1"/>
  <c r="E20" i="1"/>
  <c r="E19" i="1"/>
  <c r="E13" i="1"/>
  <c r="C12" i="1"/>
  <c r="E25" i="1" l="1"/>
  <c r="C11" i="1"/>
  <c r="C45" i="1" s="1"/>
  <c r="E37" i="1"/>
  <c r="E12" i="1"/>
  <c r="D45" i="1"/>
  <c r="E45" i="1" l="1"/>
  <c r="E11" i="1"/>
</calcChain>
</file>

<file path=xl/sharedStrings.xml><?xml version="1.0" encoding="utf-8"?>
<sst xmlns="http://schemas.openxmlformats.org/spreadsheetml/2006/main" count="80" uniqueCount="79">
  <si>
    <t>Приложение 1</t>
  </si>
  <si>
    <t xml:space="preserve">    </t>
  </si>
  <si>
    <t xml:space="preserve">         </t>
  </si>
  <si>
    <t>Код бюджетной классификации</t>
  </si>
  <si>
    <t>Наименование дохода</t>
  </si>
  <si>
    <t>000 100 00000 00 0000 000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</si>
  <si>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</si>
  <si>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</si>
  <si>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</si>
  <si>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ИМУЩЕСТВО</t>
  </si>
  <si>
    <t>182 106 01000 00 0000 110</t>
  </si>
  <si>
    <t>Налог на имущество физических лиц</t>
  </si>
  <si>
    <t>000 200 00000 00 0000 000</t>
  </si>
  <si>
    <t>БЕЗВОЗМЕЗДНЫЕ ПОСТУПЛЕНИЯ</t>
  </si>
  <si>
    <t>ВСЕГО ДОХОДОВ:</t>
  </si>
  <si>
    <t>% исполнения</t>
  </si>
  <si>
    <t>Утверждено
(тыс.руб.)</t>
  </si>
  <si>
    <t>Исполнено 
(тыс.руб.)</t>
  </si>
  <si>
    <t>НАЛОГИ НА ТОВАРЫ (РАБОТЫ, УСЛУГИ), РЕАЛИЗУЕМЫЕ НА ТЕРРИТОРИИ РОССИЙСКОЙ ФЕДЕРАЦИИ</t>
  </si>
  <si>
    <t>100 103 02230 01 0000 110</t>
  </si>
  <si>
    <t>100 103 02240 01 0000 110</t>
  </si>
  <si>
    <t>100 103 02250 01 0000 110</t>
  </si>
  <si>
    <t>100 103 02260 01 0000 110</t>
  </si>
  <si>
    <t>Доходы от уплаты акцизов на дизельное топливо</t>
  </si>
  <si>
    <t>Доходы от уплаты акцизов на моторные масла для дизельных и (или) карбюраторных (инжекторных) двигателей</t>
  </si>
  <si>
    <t>Доходы от уплаты акцизов на автомобильный бензин, производимый на территории Российской Федерации</t>
  </si>
  <si>
    <t>Доходы от уплаты акцизов на прямогонный бензин, производимый на территории Российской Федерации</t>
  </si>
  <si>
    <t>182 106 06033 00 0000 110</t>
  </si>
  <si>
    <t>Земельный налог с организаций</t>
  </si>
  <si>
    <t>182 106 06043 00 0000 110</t>
  </si>
  <si>
    <t>Земельный налог с физических лиц</t>
  </si>
  <si>
    <t>Государственная пошлина</t>
  </si>
  <si>
    <t>981 108 04020 00 0000 110</t>
  </si>
  <si>
    <t>Государственная пошлина за совершение ноториальных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ноториальных действий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</si>
  <si>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</si>
  <si>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 сельских поселений  на выравнивание бюджетной обеспеченности</t>
  </si>
  <si>
    <t>182 101 00000 00 0000 000</t>
  </si>
  <si>
    <t>100 103 00000 00 0000 000</t>
  </si>
  <si>
    <t>182 106 00000 00 0000 000</t>
  </si>
  <si>
    <t>981 108 00000 00 0000 110</t>
  </si>
  <si>
    <t>Знаменского сельского поселения</t>
  </si>
  <si>
    <t>182105 03010 01 1000 110</t>
  </si>
  <si>
    <t>Единый сельскохозяйственный налог</t>
  </si>
  <si>
    <t>Земельный налог с физических лиц (пени)</t>
  </si>
  <si>
    <t>183 106 06033 10 2100 110</t>
  </si>
  <si>
    <t>Земельный налог с организаций (пени)</t>
  </si>
  <si>
    <t>182 106 01030 10 2100 110</t>
  </si>
  <si>
    <t>Налог на имущество физических лиц(пени)</t>
  </si>
  <si>
    <t>суммы денежных взысканий (штрафов)по налогу на доходы физических лиц</t>
  </si>
  <si>
    <t>182 101 02030 01 1000 110</t>
  </si>
  <si>
    <t>Налог на доходы физических лиц (недоимка)</t>
  </si>
  <si>
    <t>183 101 02020 01 3000 110</t>
  </si>
  <si>
    <t>Налог на доходы физических лиц (пени)</t>
  </si>
  <si>
    <t xml:space="preserve">  </t>
  </si>
  <si>
    <t>к решению сельской Думы</t>
  </si>
  <si>
    <t>981 207 05030 10 0000 150</t>
  </si>
  <si>
    <t>981 202 25576 10 0000 150</t>
  </si>
  <si>
    <t>981 202 16001 10 0000 150</t>
  </si>
  <si>
    <t>981 202 29999 10 0000 150</t>
  </si>
  <si>
    <t>182 101 02000 01 0000 110</t>
  </si>
  <si>
    <t>182 101 02000 01 2000 110</t>
  </si>
  <si>
    <t>183 106 06043 10 2100 110</t>
  </si>
  <si>
    <t>981 117 05050 10 0000 180</t>
  </si>
  <si>
    <t>Прочие неналоговые доходы бюджетов поселений</t>
  </si>
  <si>
    <t>981 111 05025 10 0000 120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</si>
  <si>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</si>
  <si>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981 202 15002 10 0000 150</t>
  </si>
  <si>
    <t>Дотации бюджетам сельских  поселений на поддержку мер по обеспечению сбалансированности бюджетов</t>
  </si>
  <si>
    <t>Субсидии бюджетам сельских поселений на обеспечение комплексного развития сельских территорий</t>
  </si>
  <si>
    <t>980 202 35118 10 0000 150</t>
  </si>
  <si>
    <t>Прочие субсидии  бюджетам сельских поселений</t>
  </si>
  <si>
    <t>981 202 49999 10 0000 150</t>
  </si>
  <si>
    <t>Прочие межбюджетный трансферты, передаваемые бюджетам сельских поселений</t>
  </si>
  <si>
    <t>Прочие безвозмездные поступления бюджетам сельских поселений</t>
  </si>
  <si>
    <t>182 101 02030 01 2100 110</t>
  </si>
  <si>
    <t>981 116 10032 10 0000 140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</si>
  <si>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</si>
  <si>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ДОХОДЫ БЮДЖЕТА
Знаменского сельского поселения по кодам классификации доходов бюджета в 2022 году.
</t>
  </si>
  <si>
    <t>от 28.04.2023                №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</si>
</sst>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justify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4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/>
    </xf>
    <xf numFmtId="0" fontId="5" fillId="2" borderId="0" xfId="0" applyFont="1" applyFill="1"/>
    <xf numFmtId="0" fontId="6" fillId="2" borderId="0" xfId="0" applyFont="1" applyFill="1"/>
    <xf numFmtId="0" fontId="5" fillId="0" borderId="0" xfId="0" applyFont="1"/>
    <xf numFmtId="0" fontId="6" fillId="0" borderId="0" xfId="0" applyFont="1"/>
    <xf numFmtId="0" fontId="2" fillId="0" borderId="0" xfId="0" applyFont="1"/>
    <xf numFmtId="0" fontId="8" fillId="0" borderId="0" xfId="0" applyFont="1"/>
    <xf numFmtId="164" fontId="6" fillId="0" borderId="0" xfId="0" applyNumberFormat="1" applyFont="1"/>
    <xf numFmtId="0" fontId="9" fillId="0" borderId="0" xfId="0" applyFont="1"/>
    <xf numFmtId="164" fontId="4" fillId="0" borderId="0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164" fontId="12" fillId="0" borderId="1" xfId="0" applyNumberFormat="1" applyFont="1" applyBorder="1" applyAlignment="1">
      <alignment horizontal="center" vertical="top"/>
    </xf>
    <xf numFmtId="164" fontId="0" fillId="0" borderId="0" xfId="0" applyNumberFormat="1"/>
    <xf numFmtId="164" fontId="13" fillId="0" borderId="1" xfId="0" applyNumberFormat="1" applyFont="1" applyBorder="1" applyAlignment="1">
      <alignment horizontal="center" vertical="top"/>
    </xf>
    <xf numFmtId="164" fontId="14" fillId="2" borderId="1" xfId="0" applyNumberFormat="1" applyFont="1" applyFill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/>
    </xf>
    <xf numFmtId="164" fontId="14" fillId="2" borderId="4" xfId="0" applyNumberFormat="1" applyFont="1" applyFill="1" applyBorder="1" applyAlignment="1">
      <alignment horizontal="center" vertical="top"/>
    </xf>
    <xf numFmtId="0" fontId="6" fillId="0" borderId="1" xfId="0" applyFont="1" applyBorder="1"/>
    <xf numFmtId="0" fontId="6" fillId="2" borderId="1" xfId="0" applyFont="1" applyFill="1" applyBorder="1"/>
    <xf numFmtId="164" fontId="14" fillId="2" borderId="1" xfId="0" applyNumberFormat="1" applyFont="1" applyFill="1" applyBorder="1" applyAlignment="1">
      <alignment horizontal="center" vertical="top"/>
    </xf>
    <xf numFmtId="164" fontId="16" fillId="2" borderId="4" xfId="0" applyNumberFormat="1" applyFont="1" applyFill="1" applyBorder="1" applyAlignment="1">
      <alignment horizontal="center" vertical="top"/>
    </xf>
    <xf numFmtId="164" fontId="17" fillId="2" borderId="4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/>
    </xf>
    <xf numFmtId="0" fontId="10" fillId="0" borderId="1" xfId="0" applyFont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7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47"/>
  <sheetViews>
    <sheetView tabSelected="1" workbookViewId="0">
      <selection activeCell="B13" sqref="B13"/>
    </sheetView>
  </sheetViews>
  <sheetFormatPr defaultRowHeight="15" x14ac:dyDescent="0.25"/>
  <cols>
    <col min="1" max="1" width="24.85546875" style="12" customWidth="1"/>
    <col min="2" max="2" width="54" style="12" customWidth="1"/>
    <col min="3" max="3" width="13.28515625" style="10" customWidth="1"/>
    <col min="4" max="4" width="13" style="10" customWidth="1"/>
    <col min="5" max="5" width="11.140625" style="12" customWidth="1"/>
    <col min="6" max="16384" width="9.140625" style="12"/>
  </cols>
  <sheetData>
    <row r="1" spans="1:9" ht="21" customHeight="1" x14ac:dyDescent="0.25">
      <c r="A1" s="11"/>
      <c r="C1" s="9" t="s">
        <v>0</v>
      </c>
      <c r="F1" s="13"/>
    </row>
    <row r="2" spans="1:9" ht="15.75" x14ac:dyDescent="0.25">
      <c r="A2" s="11"/>
      <c r="C2" s="9" t="s">
        <v>54</v>
      </c>
    </row>
    <row r="3" spans="1:9" ht="15.75" x14ac:dyDescent="0.25">
      <c r="A3" s="11"/>
      <c r="C3" s="31" t="s">
        <v>40</v>
      </c>
      <c r="D3" s="31"/>
      <c r="E3" s="31"/>
    </row>
    <row r="4" spans="1:9" ht="15.75" x14ac:dyDescent="0.25">
      <c r="A4" s="11"/>
      <c r="C4" s="9" t="s">
        <v>78</v>
      </c>
    </row>
    <row r="5" spans="1:9" ht="15.75" x14ac:dyDescent="0.25">
      <c r="A5" s="11" t="s">
        <v>1</v>
      </c>
    </row>
    <row r="6" spans="1:9" x14ac:dyDescent="0.25">
      <c r="A6" s="14" t="s">
        <v>2</v>
      </c>
    </row>
    <row r="7" spans="1:9" ht="65.25" customHeight="1" x14ac:dyDescent="0.25">
      <c r="A7" s="37" t="s">
        <v>77</v>
      </c>
      <c r="B7" s="38"/>
      <c r="C7" s="38"/>
      <c r="D7" s="38"/>
      <c r="E7" s="38"/>
    </row>
    <row r="8" spans="1:9" ht="15.75" x14ac:dyDescent="0.25">
      <c r="A8" s="18"/>
    </row>
    <row r="9" spans="1:9" customFormat="1" ht="21.75" customHeight="1" x14ac:dyDescent="0.25">
      <c r="A9" s="32" t="s">
        <v>3</v>
      </c>
      <c r="B9" s="32" t="s">
        <v>4</v>
      </c>
      <c r="C9" s="33" t="s">
        <v>16</v>
      </c>
      <c r="D9" s="33" t="s">
        <v>17</v>
      </c>
      <c r="E9" s="35" t="s">
        <v>15</v>
      </c>
    </row>
    <row r="10" spans="1:9" customFormat="1" x14ac:dyDescent="0.25">
      <c r="A10" s="32"/>
      <c r="B10" s="32"/>
      <c r="C10" s="39"/>
      <c r="D10" s="34"/>
      <c r="E10" s="36"/>
    </row>
    <row r="11" spans="1:9" customFormat="1" ht="17.25" customHeight="1" x14ac:dyDescent="0.25">
      <c r="A11" s="19" t="s">
        <v>5</v>
      </c>
      <c r="B11" s="19" t="s">
        <v>6</v>
      </c>
      <c r="C11" s="7">
        <f>C12+C19+C25+C32+C34+C24+C35</f>
        <v>1188.5</v>
      </c>
      <c r="D11" s="7">
        <f>D12+D19+D25+D32+D34+D24+D35+D36</f>
        <v>1246.7</v>
      </c>
      <c r="E11" s="20">
        <f>D11/C11*100</f>
        <v>104.89692890197728</v>
      </c>
      <c r="F11" s="21"/>
      <c r="G11" s="21"/>
    </row>
    <row r="12" spans="1:9" customFormat="1" ht="16.5" customHeight="1" x14ac:dyDescent="0.25">
      <c r="A12" s="1" t="s">
        <v>36</v>
      </c>
      <c r="B12" s="1" t="s">
        <v>7</v>
      </c>
      <c r="C12" s="23">
        <f>C13+C14+C15+C16</f>
        <v>409.9</v>
      </c>
      <c r="D12" s="23">
        <f>D13+D14+D15+D16+D17</f>
        <v>430.3</v>
      </c>
      <c r="E12" s="24">
        <f t="shared" ref="E12:E37" si="0">D12/C12*100</f>
        <v>104.976823615516</v>
      </c>
      <c r="F12" t="s">
        <v>53</v>
      </c>
      <c r="H12" s="21"/>
      <c r="I12" s="21"/>
    </row>
    <row r="13" spans="1:9" customFormat="1" ht="17.25" customHeight="1" x14ac:dyDescent="0.25">
      <c r="A13" s="1" t="s">
        <v>59</v>
      </c>
      <c r="B13" s="1" t="s">
        <v>8</v>
      </c>
      <c r="C13" s="5">
        <v>409.9</v>
      </c>
      <c r="D13" s="6">
        <v>427.5</v>
      </c>
      <c r="E13" s="22">
        <f t="shared" si="0"/>
        <v>104.29373017809223</v>
      </c>
      <c r="G13" s="21"/>
    </row>
    <row r="14" spans="1:9" customFormat="1" ht="17.25" customHeight="1" x14ac:dyDescent="0.25">
      <c r="A14" s="1" t="s">
        <v>60</v>
      </c>
      <c r="B14" s="1" t="s">
        <v>48</v>
      </c>
      <c r="C14" s="5"/>
      <c r="D14" s="6">
        <v>0.3</v>
      </c>
      <c r="E14" s="22"/>
    </row>
    <row r="15" spans="1:9" customFormat="1" ht="17.25" customHeight="1" x14ac:dyDescent="0.25">
      <c r="A15" s="1" t="s">
        <v>51</v>
      </c>
      <c r="B15" s="1" t="s">
        <v>52</v>
      </c>
      <c r="C15" s="5"/>
      <c r="D15" s="6">
        <v>0.5</v>
      </c>
      <c r="E15" s="22"/>
    </row>
    <row r="16" spans="1:9" customFormat="1" ht="17.25" hidden="1" customHeight="1" x14ac:dyDescent="0.25">
      <c r="A16" s="1" t="s">
        <v>49</v>
      </c>
      <c r="B16" s="1" t="s">
        <v>50</v>
      </c>
      <c r="C16" s="5"/>
      <c r="D16" s="6"/>
      <c r="E16" s="22"/>
    </row>
    <row r="17" spans="1:5" customFormat="1" ht="17.25" customHeight="1" x14ac:dyDescent="0.25">
      <c r="A17" s="1" t="s">
        <v>74</v>
      </c>
      <c r="B17" s="1" t="s">
        <v>52</v>
      </c>
      <c r="C17" s="5"/>
      <c r="D17" s="6">
        <v>2</v>
      </c>
      <c r="E17" s="22"/>
    </row>
    <row r="18" spans="1:5" customFormat="1" ht="17.25" hidden="1" customHeight="1" x14ac:dyDescent="0.25">
      <c r="A18" s="1"/>
      <c r="B18" s="1"/>
      <c r="C18" s="5"/>
      <c r="D18" s="6"/>
      <c r="E18" s="22"/>
    </row>
    <row r="19" spans="1:5" customFormat="1" ht="45.75" customHeight="1" x14ac:dyDescent="0.25">
      <c r="A19" s="2" t="s">
        <v>37</v>
      </c>
      <c r="B19" s="1" t="s">
        <v>18</v>
      </c>
      <c r="C19" s="23">
        <f>C20+C22+C21+C23</f>
        <v>339.6</v>
      </c>
      <c r="D19" s="23">
        <f>D20+D22+D21+D23</f>
        <v>392.1</v>
      </c>
      <c r="E19" s="24">
        <f t="shared" si="0"/>
        <v>115.45936395759718</v>
      </c>
    </row>
    <row r="20" spans="1:5" customFormat="1" ht="14.25" customHeight="1" x14ac:dyDescent="0.25">
      <c r="A20" s="2" t="s">
        <v>19</v>
      </c>
      <c r="B20" s="2" t="s">
        <v>23</v>
      </c>
      <c r="C20" s="5">
        <v>153.6</v>
      </c>
      <c r="D20" s="6">
        <v>196.6</v>
      </c>
      <c r="E20" s="22">
        <f t="shared" si="0"/>
        <v>127.99479166666667</v>
      </c>
    </row>
    <row r="21" spans="1:5" customFormat="1" ht="28.5" customHeight="1" x14ac:dyDescent="0.25">
      <c r="A21" s="2" t="s">
        <v>20</v>
      </c>
      <c r="B21" s="1" t="s">
        <v>24</v>
      </c>
      <c r="C21" s="5">
        <v>0.8</v>
      </c>
      <c r="D21" s="6">
        <v>1.1000000000000001</v>
      </c>
      <c r="E21" s="22">
        <f t="shared" si="0"/>
        <v>137.5</v>
      </c>
    </row>
    <row r="22" spans="1:5" customFormat="1" ht="27.75" customHeight="1" x14ac:dyDescent="0.25">
      <c r="A22" s="2" t="s">
        <v>21</v>
      </c>
      <c r="B22" s="1" t="s">
        <v>25</v>
      </c>
      <c r="C22" s="5">
        <v>204.5</v>
      </c>
      <c r="D22" s="6">
        <v>217</v>
      </c>
      <c r="E22" s="22">
        <f t="shared" si="0"/>
        <v>106.11246943765281</v>
      </c>
    </row>
    <row r="23" spans="1:5" customFormat="1" ht="29.25" customHeight="1" x14ac:dyDescent="0.25">
      <c r="A23" s="2" t="s">
        <v>22</v>
      </c>
      <c r="B23" s="1" t="s">
        <v>26</v>
      </c>
      <c r="C23" s="5">
        <v>-19.3</v>
      </c>
      <c r="D23" s="5">
        <v>-22.6</v>
      </c>
      <c r="E23" s="22"/>
    </row>
    <row r="24" spans="1:5" customFormat="1" ht="29.25" customHeight="1" x14ac:dyDescent="0.25">
      <c r="A24" s="2" t="s">
        <v>41</v>
      </c>
      <c r="B24" s="1" t="s">
        <v>42</v>
      </c>
      <c r="C24" s="23">
        <v>0.5</v>
      </c>
      <c r="D24" s="25">
        <v>3.1</v>
      </c>
      <c r="E24" s="24">
        <f t="shared" si="0"/>
        <v>620</v>
      </c>
    </row>
    <row r="25" spans="1:5" customFormat="1" ht="14.25" customHeight="1" x14ac:dyDescent="0.25">
      <c r="A25" s="1" t="s">
        <v>38</v>
      </c>
      <c r="B25" s="1" t="s">
        <v>9</v>
      </c>
      <c r="C25" s="23">
        <f>SUM(C26:C31)</f>
        <v>420.7</v>
      </c>
      <c r="D25" s="23">
        <f>SUM(D26:D31)</f>
        <v>365.90000000000003</v>
      </c>
      <c r="E25" s="24">
        <f t="shared" si="0"/>
        <v>86.97409080104589</v>
      </c>
    </row>
    <row r="26" spans="1:5" customFormat="1" ht="14.25" customHeight="1" x14ac:dyDescent="0.25">
      <c r="A26" s="1" t="s">
        <v>10</v>
      </c>
      <c r="B26" s="1" t="s">
        <v>11</v>
      </c>
      <c r="C26" s="5">
        <v>137.69999999999999</v>
      </c>
      <c r="D26" s="6">
        <v>110</v>
      </c>
      <c r="E26" s="22">
        <f t="shared" si="0"/>
        <v>79.883805374001454</v>
      </c>
    </row>
    <row r="27" spans="1:5" customFormat="1" ht="14.25" customHeight="1" x14ac:dyDescent="0.25">
      <c r="A27" s="1" t="s">
        <v>46</v>
      </c>
      <c r="B27" s="1" t="s">
        <v>47</v>
      </c>
      <c r="C27" s="5">
        <v>0</v>
      </c>
      <c r="D27" s="6">
        <v>1.1000000000000001</v>
      </c>
      <c r="E27" s="22"/>
    </row>
    <row r="28" spans="1:5" customFormat="1" ht="15" customHeight="1" x14ac:dyDescent="0.25">
      <c r="A28" s="1" t="s">
        <v>27</v>
      </c>
      <c r="B28" s="1" t="s">
        <v>28</v>
      </c>
      <c r="C28" s="5">
        <v>154.5</v>
      </c>
      <c r="D28" s="6">
        <v>143.9</v>
      </c>
      <c r="E28" s="22">
        <f t="shared" si="0"/>
        <v>93.139158576051784</v>
      </c>
    </row>
    <row r="29" spans="1:5" customFormat="1" ht="15" customHeight="1" x14ac:dyDescent="0.25">
      <c r="A29" s="1" t="s">
        <v>44</v>
      </c>
      <c r="B29" s="1" t="s">
        <v>45</v>
      </c>
      <c r="C29" s="5">
        <v>0</v>
      </c>
      <c r="D29" s="6">
        <v>4.8</v>
      </c>
      <c r="E29" s="22"/>
    </row>
    <row r="30" spans="1:5" customFormat="1" ht="14.25" customHeight="1" x14ac:dyDescent="0.25">
      <c r="A30" s="1" t="s">
        <v>29</v>
      </c>
      <c r="B30" s="1" t="s">
        <v>30</v>
      </c>
      <c r="C30" s="5">
        <v>128.5</v>
      </c>
      <c r="D30" s="6">
        <v>105.5</v>
      </c>
      <c r="E30" s="22">
        <f t="shared" si="0"/>
        <v>82.10116731517509</v>
      </c>
    </row>
    <row r="31" spans="1:5" customFormat="1" ht="14.25" customHeight="1" x14ac:dyDescent="0.25">
      <c r="A31" s="1" t="s">
        <v>61</v>
      </c>
      <c r="B31" s="1" t="s">
        <v>43</v>
      </c>
      <c r="C31" s="5">
        <v>0</v>
      </c>
      <c r="D31" s="6">
        <v>0.6</v>
      </c>
      <c r="E31" s="22"/>
    </row>
    <row r="32" spans="1:5" customFormat="1" ht="14.25" customHeight="1" x14ac:dyDescent="0.25">
      <c r="A32" s="1" t="s">
        <v>39</v>
      </c>
      <c r="B32" s="1" t="s">
        <v>31</v>
      </c>
      <c r="C32" s="23">
        <v>0.8</v>
      </c>
      <c r="D32" s="29">
        <v>1</v>
      </c>
      <c r="E32" s="24">
        <f t="shared" si="0"/>
        <v>125</v>
      </c>
    </row>
    <row r="33" spans="1:7" customFormat="1" ht="66" customHeight="1" x14ac:dyDescent="0.25">
      <c r="A33" s="1" t="s">
        <v>32</v>
      </c>
      <c r="B33" s="1" t="s">
        <v>33</v>
      </c>
      <c r="C33" s="5">
        <v>0.8</v>
      </c>
      <c r="D33" s="30">
        <v>1</v>
      </c>
      <c r="E33" s="22">
        <f t="shared" si="0"/>
        <v>125</v>
      </c>
    </row>
    <row r="34" spans="1:7" customFormat="1" ht="15" customHeight="1" x14ac:dyDescent="0.25">
      <c r="A34" s="1" t="s">
        <v>62</v>
      </c>
      <c r="B34" s="1" t="s">
        <v>63</v>
      </c>
      <c r="C34" s="23">
        <v>10</v>
      </c>
      <c r="D34" s="28">
        <v>22</v>
      </c>
      <c r="E34" s="24">
        <f t="shared" si="0"/>
        <v>220.00000000000003</v>
      </c>
    </row>
    <row r="35" spans="1:7" customFormat="1" ht="15" customHeight="1" x14ac:dyDescent="0.25">
      <c r="A35" s="1" t="s">
        <v>64</v>
      </c>
      <c r="B35" s="1" t="s">
        <v>65</v>
      </c>
      <c r="C35" s="23">
        <v>7</v>
      </c>
      <c r="D35" s="28">
        <v>25</v>
      </c>
      <c r="E35" s="24">
        <f>D35/C35*100</f>
        <v>357.14285714285717</v>
      </c>
    </row>
    <row r="36" spans="1:7" customFormat="1" ht="17.25" customHeight="1" x14ac:dyDescent="0.25">
      <c r="A36" s="1" t="s">
        <v>75</v>
      </c>
      <c r="B36" s="1" t="s">
        <v>76</v>
      </c>
      <c r="C36" s="27"/>
      <c r="D36" s="28">
        <v>7.3</v>
      </c>
      <c r="E36" s="26"/>
    </row>
    <row r="37" spans="1:7" customFormat="1" ht="15" customHeight="1" x14ac:dyDescent="0.25">
      <c r="A37" s="3" t="s">
        <v>12</v>
      </c>
      <c r="B37" s="3" t="s">
        <v>13</v>
      </c>
      <c r="C37" s="7">
        <f>C39+C42+C38+C41+C40+C43+C44</f>
        <v>1556.6999999999998</v>
      </c>
      <c r="D37" s="7">
        <f>D39+D42+D38+D41+D40+D43+D44</f>
        <v>1556.6999999999998</v>
      </c>
      <c r="E37" s="20">
        <f t="shared" si="0"/>
        <v>100</v>
      </c>
    </row>
    <row r="38" spans="1:7" customFormat="1" ht="32.25" customHeight="1" x14ac:dyDescent="0.25">
      <c r="A38" s="1" t="s">
        <v>57</v>
      </c>
      <c r="B38" s="1" t="s">
        <v>35</v>
      </c>
      <c r="C38" s="5">
        <v>579.9</v>
      </c>
      <c r="D38" s="8">
        <v>579.9</v>
      </c>
      <c r="E38" s="22">
        <f>D38/C38*100</f>
        <v>100</v>
      </c>
    </row>
    <row r="39" spans="1:7" customFormat="1" ht="32.25" hidden="1" customHeight="1" x14ac:dyDescent="0.25">
      <c r="A39" s="1" t="s">
        <v>66</v>
      </c>
      <c r="B39" s="1" t="s">
        <v>67</v>
      </c>
      <c r="C39" s="5">
        <v>0</v>
      </c>
      <c r="D39" s="8">
        <v>0</v>
      </c>
      <c r="E39" s="22" t="e">
        <f t="shared" ref="E39:E45" si="1">D39/C39*100</f>
        <v>#DIV/0!</v>
      </c>
    </row>
    <row r="40" spans="1:7" customFormat="1" ht="32.25" hidden="1" customHeight="1" x14ac:dyDescent="0.25">
      <c r="A40" s="1" t="s">
        <v>56</v>
      </c>
      <c r="B40" s="1" t="s">
        <v>68</v>
      </c>
      <c r="C40" s="5">
        <v>0</v>
      </c>
      <c r="D40" s="8">
        <v>0</v>
      </c>
      <c r="E40" s="22" t="e">
        <f t="shared" si="1"/>
        <v>#DIV/0!</v>
      </c>
    </row>
    <row r="41" spans="1:7" customFormat="1" ht="32.25" customHeight="1" x14ac:dyDescent="0.25">
      <c r="A41" s="4" t="s">
        <v>69</v>
      </c>
      <c r="B41" s="1" t="s">
        <v>34</v>
      </c>
      <c r="C41" s="5">
        <v>98.3</v>
      </c>
      <c r="D41" s="8">
        <v>98.3</v>
      </c>
      <c r="E41" s="22">
        <f t="shared" si="1"/>
        <v>100</v>
      </c>
    </row>
    <row r="42" spans="1:7" customFormat="1" ht="42.75" hidden="1" customHeight="1" x14ac:dyDescent="0.25">
      <c r="A42" s="4" t="s">
        <v>58</v>
      </c>
      <c r="B42" s="1" t="s">
        <v>70</v>
      </c>
      <c r="C42" s="5"/>
      <c r="D42" s="8">
        <v>0</v>
      </c>
      <c r="E42" s="22" t="e">
        <f t="shared" si="1"/>
        <v>#DIV/0!</v>
      </c>
    </row>
    <row r="43" spans="1:7" customFormat="1" ht="42.75" customHeight="1" x14ac:dyDescent="0.25">
      <c r="A43" s="4" t="s">
        <v>71</v>
      </c>
      <c r="B43" s="1" t="s">
        <v>72</v>
      </c>
      <c r="C43" s="5">
        <v>878.5</v>
      </c>
      <c r="D43" s="8">
        <v>878.5</v>
      </c>
      <c r="E43" s="22">
        <f t="shared" si="1"/>
        <v>100</v>
      </c>
    </row>
    <row r="44" spans="1:7" customFormat="1" ht="42.75" hidden="1" customHeight="1" x14ac:dyDescent="0.25">
      <c r="A44" s="4" t="s">
        <v>55</v>
      </c>
      <c r="B44" s="1" t="s">
        <v>73</v>
      </c>
      <c r="C44" s="5">
        <v>0</v>
      </c>
      <c r="D44" s="8">
        <v>0</v>
      </c>
      <c r="E44" s="22" t="e">
        <f t="shared" si="1"/>
        <v>#DIV/0!</v>
      </c>
    </row>
    <row r="45" spans="1:7" customFormat="1" x14ac:dyDescent="0.25">
      <c r="A45" s="19"/>
      <c r="B45" s="19" t="s">
        <v>14</v>
      </c>
      <c r="C45" s="7">
        <f>C11+C37</f>
        <v>2745.2</v>
      </c>
      <c r="D45" s="7">
        <f>D11+D37</f>
        <v>2803.3999999999996</v>
      </c>
      <c r="E45" s="22">
        <f t="shared" si="1"/>
        <v>102.12006411190441</v>
      </c>
    </row>
    <row r="46" spans="1:7" ht="15.75" x14ac:dyDescent="0.25">
      <c r="A46" s="16"/>
      <c r="E46" s="17"/>
      <c r="G46" s="15"/>
    </row>
    <row r="47" spans="1:7" x14ac:dyDescent="0.25">
      <c r="E47" s="17"/>
      <c r="G47" s="15"/>
    </row>
  </sheetData>
  <mergeCells count="7">
    <mergeCell ref="C3:E3"/>
    <mergeCell ref="A9:A10"/>
    <mergeCell ref="B9:B10"/>
    <mergeCell ref="D9:D10"/>
    <mergeCell ref="E9:E10"/>
    <mergeCell ref="A7:E7"/>
    <mergeCell ref="C9:C10"/>
  </mergeCells>
  <pageMargins left="0.70866141732283472" right="0.70866141732283472" top="0.74803149606299213" bottom="0.74803149606299213" header="0.31496062992125984" footer="0.31496062992125984"/>
  <pageSetup paperSize="9" scale="6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2023-04-28T10:32:57Z</dcterms:modified>
</cp:coreProperties>
</file>